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<sst xmlns="http://schemas.openxmlformats.org/spreadsheetml/2006/main" count="605" uniqueCount="174">
  <si>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</si>
  <si>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</si>
  <si>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</si>
  <si>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</si>
  <si>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</si>
  <si>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</si>
  <si>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</si>
  <si>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</si>
  <si>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</si>
  <si>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</si>
  <si>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</si>
  <si>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</si>
  <si>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</si>
  <si>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</si>
  <si>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</si>
  <si>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</si>
  <si>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</si>
  <si>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</si>
  <si>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</si>
  <si>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</si>
  <si>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</si>
  <si>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</si>
  <si>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</si>
  <si>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</si>
  <si>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</si>
  <si>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</si>
  <si>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</si>
  <si>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</si>
  <si>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</si>
  <si>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</si>
  <si>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</si>
  <si>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</si>
  <si>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</si>
  <si>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</si>
  <si>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</si>
  <si>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</si>
  <si>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</si>
  <si>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</si>
  <si>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</si>
  <si>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</si>
  <si>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</si>
  <si>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</si>
  <si>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</si>
  <si>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</si>
  <si>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</si>
  <si>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</si>
  <si>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</si>
  <si>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</si>
  <si>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</si>
  <si>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</si>
  <si>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</si>
  <si>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</si>
  <si>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</si>
  <si>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</si>
  <si>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</si>
  <si>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</si>
  <si>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</si>
  <si>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</si>
  <si>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</si>
  <si>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</si>
  <si>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</si>
  <si>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</si>
  <si>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</si>
  <si>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</si>
  <si>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</si>
  <si>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</si>
  <si>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</si>
  <si>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</si>
  <si>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</si>
  <si>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</si>
  <si>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</si>
  <si>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</si>
  <si>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</si>
  <si>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</si>
  <si>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</si>
  <si>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</si>
  <si>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</si>
  <si>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</si>
  <si>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</si>
  <si>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</si>
  <si>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</si>
  <si>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</si>
  <si>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</si>
  <si>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</si>
  <si>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</si>
  <si>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</si>
  <si>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</si>
  <si>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</si>
  <si>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</si>
  <si>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</si>
  <si>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</si>
  <si>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</si>
  <si>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</si>
  <si>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</si>
  <si>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</si>
  <si>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</si>
  <si>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</si>
  <si>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</si>
  <si>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</si>
  <si>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</si>
  <si>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</si>
  <si>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</si>
  <si>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</si>
  <si>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</si>
  <si>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</si>
  <si>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</si>
  <si>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</si>
  <si>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</si>
  <si>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</si>
  <si>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</si>
  <si>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</si>
  <si>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</si>
  <si>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</si>
  <si>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</si>
  <si>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</si>
  <si>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</si>
  <si>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</si>
  <si>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</si>
  <si>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</si>
  <si>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</si>
  <si>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</si>
  <si>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</si>
  <si>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</si>
  <si>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</si>
  <si>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</si>
  <si>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</si>
  <si>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</si>
  <si>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</si>
  <si>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</si>
  <si>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</si>
  <si>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</si>
  <si>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</si>
  <si>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Итого по Город Ставрополь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</si>
  <si>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</si>
  <si>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</si>
  <si>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</si>
  <si>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до 5-го числа ежемесячно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</si>
  <si>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</si>
  <si>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</si>
  <si>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</si>
  <si>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</si>
  <si>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</si>
  <si>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</si>
  <si>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</si>
  <si>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</si>
  <si>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</si>
  <si>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</si>
  <si>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</si>
  <si>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</si>
  <si>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</si>
  <si>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</si>
  <si>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</si>
  <si>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</si>
  <si>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</si>
  <si>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</si>
  <si>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</si>
  <si>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</si>
  <si>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</si>
  <si>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</si>
  <si>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</si>
  <si>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</si>
  <si>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</si>
  <si>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</si>
  <si>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</si>
  <si>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</si>
  <si>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</si>
  <si>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</si>
  <si>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УФК по Ставропольскому краю</t>
  </si>
  <si>
    <t>Решение СГД от 10.12.2015                        № 794</t>
  </si>
  <si>
    <t>рубли</t>
  </si>
  <si>
    <t>Договор от 03.02.2017 № 21-15-447/3            (Доп. соглашение от 09.02.2017 № 1)</t>
  </si>
  <si>
    <r>
      <t xml:space="preserve">Решение СГД от 15.03.2017 № </t>
    </r>
    <r>
      <rPr>
        <sz val="14"/>
        <rFont val="Times New Roman"/>
        <family val="1"/>
      </rPr>
      <t>66</t>
    </r>
  </si>
  <si>
    <t>по состоянию на 01.05.2017</t>
  </si>
  <si>
    <t>Договор от 03.02.2017 № 21-15-447/3            (Доп. соглашение от 07.04.2017 № 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</si>
</sst>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4" fillId="41" borderId="16" xfId="0" applyNumberFormat="1" applyFont="1" applyFill="1" applyBorder="1" applyAlignment="1">
      <alignment horizontal="right" vertical="center" wrapText="1"/>
    </xf>
    <xf numFmtId="4" fontId="55" fillId="41" borderId="18" xfId="0" applyNumberFormat="1" applyFont="1" applyFill="1" applyBorder="1" applyAlignment="1">
      <alignment vertical="center" wrapText="1"/>
    </xf>
    <xf numFmtId="4" fontId="55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4" fillId="41" borderId="17" xfId="0" applyNumberFormat="1" applyFont="1" applyFill="1" applyBorder="1" applyAlignment="1">
      <alignment horizontal="right" vertical="center" wrapText="1"/>
    </xf>
    <xf numFmtId="4" fontId="55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4" fontId="28" fillId="0" borderId="1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4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4" fontId="27" fillId="41" borderId="21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center" vertical="top" wrapText="1"/>
    </xf>
    <xf numFmtId="0" fontId="33" fillId="0" borderId="17" xfId="0" applyNumberFormat="1" applyFont="1" applyBorder="1" applyAlignment="1">
      <alignment horizontal="center" vertical="top" wrapText="1"/>
    </xf>
    <xf numFmtId="14" fontId="33" fillId="0" borderId="17" xfId="0" applyNumberFormat="1" applyFont="1" applyBorder="1" applyAlignment="1">
      <alignment horizontal="center" vertical="top" wrapText="1"/>
    </xf>
    <xf numFmtId="4" fontId="33" fillId="0" borderId="17" xfId="0" applyNumberFormat="1" applyFont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left" vertical="top" wrapText="1"/>
    </xf>
    <xf numFmtId="4" fontId="21" fillId="41" borderId="0" xfId="0" applyNumberFormat="1" applyFont="1" applyFill="1" applyAlignment="1">
      <alignment wrapText="1"/>
    </xf>
    <xf numFmtId="0" fontId="54" fillId="41" borderId="16" xfId="0" applyFont="1" applyFill="1" applyBorder="1" applyAlignment="1">
      <alignment wrapText="1"/>
    </xf>
    <xf numFmtId="4" fontId="33" fillId="41" borderId="16" xfId="0" applyNumberFormat="1" applyFont="1" applyFill="1" applyBorder="1" applyAlignment="1">
      <alignment horizontal="right" vertical="center" wrapText="1"/>
    </xf>
    <xf numFmtId="4" fontId="24" fillId="41" borderId="16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7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92" t="s">
        <v>128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ht="20.25">
      <c r="B8" s="92" t="s">
        <v>172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0" customFormat="1" ht="15.7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</row>
    <row r="12" spans="1:17" s="5" customFormat="1" ht="15.75">
      <c r="A12" s="37"/>
      <c r="B12" s="38" t="s">
        <v>129</v>
      </c>
      <c r="C12" s="38" t="s">
        <v>129</v>
      </c>
      <c r="D12" s="38" t="s">
        <v>129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>
        <v>0</v>
      </c>
      <c r="K12" s="38" t="s">
        <v>129</v>
      </c>
      <c r="L12" s="38" t="s">
        <v>129</v>
      </c>
      <c r="M12" s="38" t="s">
        <v>129</v>
      </c>
      <c r="N12" s="38" t="s">
        <v>129</v>
      </c>
      <c r="O12" s="38">
        <v>0</v>
      </c>
      <c r="P12" s="38">
        <v>0</v>
      </c>
      <c r="Q12" s="38" t="s">
        <v>129</v>
      </c>
    </row>
    <row r="13" spans="1:17" s="43" customFormat="1" ht="18.75">
      <c r="A13" s="42"/>
      <c r="B13" s="41" t="s">
        <v>77</v>
      </c>
      <c r="C13" s="41" t="s">
        <v>129</v>
      </c>
      <c r="D13" s="41" t="s">
        <v>129</v>
      </c>
      <c r="E13" s="41" t="s">
        <v>129</v>
      </c>
      <c r="F13" s="41" t="s">
        <v>129</v>
      </c>
      <c r="G13" s="41" t="s">
        <v>129</v>
      </c>
      <c r="H13" s="41" t="s">
        <v>129</v>
      </c>
      <c r="I13" s="41" t="s">
        <v>129</v>
      </c>
      <c r="J13" s="41">
        <v>0</v>
      </c>
      <c r="K13" s="41" t="s">
        <v>129</v>
      </c>
      <c r="L13" s="41" t="s">
        <v>129</v>
      </c>
      <c r="M13" s="41" t="s">
        <v>129</v>
      </c>
      <c r="N13" s="41" t="s">
        <v>129</v>
      </c>
      <c r="O13" s="41">
        <v>0</v>
      </c>
      <c r="P13" s="41">
        <v>0</v>
      </c>
      <c r="Q13" s="41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2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91" t="s">
        <v>147</v>
      </c>
      <c r="C19" s="91"/>
      <c r="D19" s="91"/>
      <c r="E19" s="91"/>
      <c r="F19" s="91"/>
      <c r="G19" s="91"/>
      <c r="H19" s="91"/>
      <c r="I19" s="91"/>
      <c r="J19" s="16"/>
      <c r="K19" s="16"/>
      <c r="L19" s="16"/>
      <c r="M19" s="16"/>
      <c r="N19" s="16"/>
      <c r="O19" s="16"/>
      <c r="P19" s="93" t="s">
        <v>133</v>
      </c>
      <c r="Q19" s="93"/>
    </row>
    <row r="20" spans="2:17" ht="15.75" customHeight="1">
      <c r="B20" s="91" t="s">
        <v>148</v>
      </c>
      <c r="C20" s="91"/>
      <c r="D20" s="91"/>
      <c r="E20" s="91"/>
      <c r="F20" s="91"/>
      <c r="G20" s="91"/>
      <c r="H20" s="91"/>
      <c r="I20" s="91"/>
      <c r="J20" s="16"/>
      <c r="K20" s="16"/>
      <c r="L20" s="16"/>
      <c r="M20" s="16"/>
      <c r="N20" s="16"/>
      <c r="O20" s="16"/>
      <c r="P20" s="93"/>
      <c r="Q20" s="93"/>
    </row>
    <row r="21" spans="2:17" ht="18.75">
      <c r="B21" s="91"/>
      <c r="C21" s="91"/>
      <c r="D21" s="91"/>
      <c r="E21" s="91"/>
      <c r="F21" s="91"/>
      <c r="G21" s="91"/>
      <c r="H21" s="91"/>
      <c r="I21" s="91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1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1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70" workbookViewId="0" topLeftCell="A4">
      <selection activeCell="J22" sqref="J2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18" t="s">
        <v>13</v>
      </c>
    </row>
    <row r="11" spans="1:20" s="5" customFormat="1" ht="63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3" customFormat="1" ht="110.25">
      <c r="A13" s="68" t="s">
        <v>142</v>
      </c>
      <c r="B13" s="69" t="s">
        <v>138</v>
      </c>
      <c r="C13" s="69" t="s">
        <v>139</v>
      </c>
      <c r="D13" s="69" t="s">
        <v>80</v>
      </c>
      <c r="E13" s="69" t="s">
        <v>140</v>
      </c>
      <c r="F13" s="69" t="s">
        <v>141</v>
      </c>
      <c r="G13" s="69" t="s">
        <v>81</v>
      </c>
      <c r="H13" s="70">
        <v>12.82</v>
      </c>
      <c r="I13" s="71">
        <v>185000000</v>
      </c>
      <c r="J13" s="71">
        <v>185000000</v>
      </c>
      <c r="K13" s="67">
        <f>I13-J13</f>
        <v>0</v>
      </c>
      <c r="L13" s="70">
        <v>0</v>
      </c>
      <c r="M13" s="72" t="s">
        <v>136</v>
      </c>
      <c r="N13" s="71">
        <f>1757920.54+351232.88</f>
        <v>2109153.42</v>
      </c>
      <c r="O13" s="71">
        <f>1757920.54+351232.88</f>
        <v>2109153.42</v>
      </c>
      <c r="P13" s="71">
        <v>0</v>
      </c>
      <c r="Q13" s="71">
        <v>0</v>
      </c>
      <c r="R13" s="71">
        <v>0</v>
      </c>
      <c r="S13" s="71">
        <v>0</v>
      </c>
      <c r="T13" s="69" t="s">
        <v>137</v>
      </c>
    </row>
    <row r="14" spans="1:20" s="53" customFormat="1" ht="110.25">
      <c r="A14" s="68" t="s">
        <v>143</v>
      </c>
      <c r="B14" s="69" t="s">
        <v>138</v>
      </c>
      <c r="C14" s="69" t="s">
        <v>135</v>
      </c>
      <c r="D14" s="69" t="s">
        <v>80</v>
      </c>
      <c r="E14" s="69" t="s">
        <v>140</v>
      </c>
      <c r="F14" s="69" t="s">
        <v>141</v>
      </c>
      <c r="G14" s="69" t="s">
        <v>81</v>
      </c>
      <c r="H14" s="70">
        <v>12.92</v>
      </c>
      <c r="I14" s="71">
        <v>200000000</v>
      </c>
      <c r="J14" s="71">
        <v>200000000</v>
      </c>
      <c r="K14" s="67">
        <f aca="true" t="shared" si="0" ref="K14:K22">I14-J14</f>
        <v>0</v>
      </c>
      <c r="L14" s="70">
        <v>0</v>
      </c>
      <c r="M14" s="72" t="s">
        <v>136</v>
      </c>
      <c r="N14" s="71">
        <f>1522082.2+353972.6</f>
        <v>1876054.7999999998</v>
      </c>
      <c r="O14" s="71">
        <f>1522082.2+353972.6</f>
        <v>1876054.7999999998</v>
      </c>
      <c r="P14" s="71">
        <v>0</v>
      </c>
      <c r="Q14" s="71">
        <v>0</v>
      </c>
      <c r="R14" s="71">
        <v>0</v>
      </c>
      <c r="S14" s="71">
        <v>0</v>
      </c>
      <c r="T14" s="69" t="s">
        <v>137</v>
      </c>
    </row>
    <row r="15" spans="1:20" s="53" customFormat="1" ht="110.25">
      <c r="A15" s="68" t="s">
        <v>144</v>
      </c>
      <c r="B15" s="69" t="s">
        <v>138</v>
      </c>
      <c r="C15" s="69" t="s">
        <v>135</v>
      </c>
      <c r="D15" s="69" t="s">
        <v>80</v>
      </c>
      <c r="E15" s="69" t="s">
        <v>140</v>
      </c>
      <c r="F15" s="69" t="s">
        <v>141</v>
      </c>
      <c r="G15" s="69" t="s">
        <v>81</v>
      </c>
      <c r="H15" s="70">
        <v>12.82</v>
      </c>
      <c r="I15" s="71">
        <v>100000000</v>
      </c>
      <c r="J15" s="71">
        <v>0</v>
      </c>
      <c r="K15" s="67">
        <f t="shared" si="0"/>
        <v>100000000</v>
      </c>
      <c r="L15" s="70">
        <v>0</v>
      </c>
      <c r="M15" s="72" t="s">
        <v>136</v>
      </c>
      <c r="N15" s="71">
        <f>3161095.89+1053698.63</f>
        <v>4214794.52</v>
      </c>
      <c r="O15" s="71">
        <f>3161095.89+1053698.63</f>
        <v>4214794.52</v>
      </c>
      <c r="P15" s="71">
        <v>0</v>
      </c>
      <c r="Q15" s="71">
        <v>0</v>
      </c>
      <c r="R15" s="71">
        <v>0</v>
      </c>
      <c r="S15" s="71">
        <v>0</v>
      </c>
      <c r="T15" s="69" t="s">
        <v>137</v>
      </c>
    </row>
    <row r="16" spans="1:20" s="53" customFormat="1" ht="110.25">
      <c r="A16" s="68" t="s">
        <v>145</v>
      </c>
      <c r="B16" s="69" t="s">
        <v>134</v>
      </c>
      <c r="C16" s="69" t="s">
        <v>135</v>
      </c>
      <c r="D16" s="69" t="s">
        <v>80</v>
      </c>
      <c r="E16" s="69" t="s">
        <v>140</v>
      </c>
      <c r="F16" s="69" t="s">
        <v>141</v>
      </c>
      <c r="G16" s="69" t="s">
        <v>81</v>
      </c>
      <c r="H16" s="70">
        <v>13.09</v>
      </c>
      <c r="I16" s="71">
        <v>100000000</v>
      </c>
      <c r="J16" s="71">
        <v>100000000</v>
      </c>
      <c r="K16" s="67">
        <f t="shared" si="0"/>
        <v>0</v>
      </c>
      <c r="L16" s="70">
        <v>0</v>
      </c>
      <c r="M16" s="72" t="s">
        <v>136</v>
      </c>
      <c r="N16" s="71">
        <v>948616.44</v>
      </c>
      <c r="O16" s="71">
        <v>948616.44</v>
      </c>
      <c r="P16" s="71">
        <v>0</v>
      </c>
      <c r="Q16" s="71">
        <v>0</v>
      </c>
      <c r="R16" s="71">
        <v>0</v>
      </c>
      <c r="S16" s="71">
        <v>0</v>
      </c>
      <c r="T16" s="69" t="s">
        <v>137</v>
      </c>
    </row>
    <row r="17" spans="1:20" s="53" customFormat="1" ht="110.25">
      <c r="A17" s="68" t="s">
        <v>146</v>
      </c>
      <c r="B17" s="69" t="s">
        <v>134</v>
      </c>
      <c r="C17" s="69" t="s">
        <v>135</v>
      </c>
      <c r="D17" s="69" t="s">
        <v>80</v>
      </c>
      <c r="E17" s="69" t="s">
        <v>140</v>
      </c>
      <c r="F17" s="69" t="s">
        <v>141</v>
      </c>
      <c r="G17" s="69" t="s">
        <v>81</v>
      </c>
      <c r="H17" s="70">
        <v>13.09</v>
      </c>
      <c r="I17" s="71">
        <v>77000000</v>
      </c>
      <c r="J17" s="71">
        <v>77000000</v>
      </c>
      <c r="K17" s="67">
        <f t="shared" si="0"/>
        <v>0</v>
      </c>
      <c r="L17" s="70">
        <v>0</v>
      </c>
      <c r="M17" s="72" t="s">
        <v>136</v>
      </c>
      <c r="N17" s="71">
        <v>581023.01</v>
      </c>
      <c r="O17" s="71">
        <v>581023.01</v>
      </c>
      <c r="P17" s="71">
        <v>0</v>
      </c>
      <c r="Q17" s="71">
        <v>0</v>
      </c>
      <c r="R17" s="71">
        <v>0</v>
      </c>
      <c r="S17" s="71">
        <v>0</v>
      </c>
      <c r="T17" s="69" t="s">
        <v>137</v>
      </c>
    </row>
    <row r="18" spans="1:20" s="53" customFormat="1" ht="95.25" customHeight="1">
      <c r="A18" s="68" t="s">
        <v>153</v>
      </c>
      <c r="B18" s="69" t="s">
        <v>138</v>
      </c>
      <c r="C18" s="69" t="s">
        <v>139</v>
      </c>
      <c r="D18" s="69" t="s">
        <v>80</v>
      </c>
      <c r="E18" s="69" t="s">
        <v>154</v>
      </c>
      <c r="F18" s="69" t="s">
        <v>155</v>
      </c>
      <c r="G18" s="69" t="s">
        <v>81</v>
      </c>
      <c r="H18" s="70">
        <v>10</v>
      </c>
      <c r="I18" s="71">
        <v>100000000</v>
      </c>
      <c r="J18" s="71">
        <v>0</v>
      </c>
      <c r="K18" s="67">
        <f t="shared" si="0"/>
        <v>100000000</v>
      </c>
      <c r="L18" s="70">
        <v>0</v>
      </c>
      <c r="M18" s="72" t="s">
        <v>136</v>
      </c>
      <c r="N18" s="71">
        <f aca="true" t="shared" si="1" ref="N18:O20">2465753.43+821917.81</f>
        <v>3287671.24</v>
      </c>
      <c r="O18" s="71">
        <f t="shared" si="1"/>
        <v>3287671.24</v>
      </c>
      <c r="P18" s="71">
        <f aca="true" t="shared" si="2" ref="P18:P24">N18-O18</f>
        <v>0</v>
      </c>
      <c r="Q18" s="71">
        <v>0</v>
      </c>
      <c r="R18" s="71">
        <v>0</v>
      </c>
      <c r="S18" s="71">
        <v>0</v>
      </c>
      <c r="T18" s="69" t="s">
        <v>158</v>
      </c>
    </row>
    <row r="19" spans="1:20" s="53" customFormat="1" ht="98.25" customHeight="1">
      <c r="A19" s="68" t="s">
        <v>156</v>
      </c>
      <c r="B19" s="69" t="s">
        <v>138</v>
      </c>
      <c r="C19" s="69" t="s">
        <v>139</v>
      </c>
      <c r="D19" s="69" t="s">
        <v>80</v>
      </c>
      <c r="E19" s="69" t="s">
        <v>154</v>
      </c>
      <c r="F19" s="69" t="s">
        <v>155</v>
      </c>
      <c r="G19" s="69" t="s">
        <v>81</v>
      </c>
      <c r="H19" s="70">
        <v>10</v>
      </c>
      <c r="I19" s="71">
        <v>100000000</v>
      </c>
      <c r="J19" s="71">
        <v>0</v>
      </c>
      <c r="K19" s="67">
        <f t="shared" si="0"/>
        <v>100000000</v>
      </c>
      <c r="L19" s="70">
        <v>0</v>
      </c>
      <c r="M19" s="72" t="s">
        <v>136</v>
      </c>
      <c r="N19" s="71">
        <f t="shared" si="1"/>
        <v>3287671.24</v>
      </c>
      <c r="O19" s="71">
        <f t="shared" si="1"/>
        <v>3287671.24</v>
      </c>
      <c r="P19" s="71">
        <f t="shared" si="2"/>
        <v>0</v>
      </c>
      <c r="Q19" s="71">
        <v>0</v>
      </c>
      <c r="R19" s="71">
        <v>0</v>
      </c>
      <c r="S19" s="71">
        <v>0</v>
      </c>
      <c r="T19" s="69" t="s">
        <v>158</v>
      </c>
    </row>
    <row r="20" spans="1:20" s="53" customFormat="1" ht="101.25" customHeight="1">
      <c r="A20" s="68" t="s">
        <v>157</v>
      </c>
      <c r="B20" s="69" t="s">
        <v>138</v>
      </c>
      <c r="C20" s="69" t="s">
        <v>139</v>
      </c>
      <c r="D20" s="69" t="s">
        <v>80</v>
      </c>
      <c r="E20" s="69" t="s">
        <v>154</v>
      </c>
      <c r="F20" s="69" t="s">
        <v>155</v>
      </c>
      <c r="G20" s="69" t="s">
        <v>81</v>
      </c>
      <c r="H20" s="70">
        <v>10</v>
      </c>
      <c r="I20" s="71">
        <v>100000000</v>
      </c>
      <c r="J20" s="71">
        <v>0</v>
      </c>
      <c r="K20" s="67">
        <f t="shared" si="0"/>
        <v>100000000</v>
      </c>
      <c r="L20" s="70">
        <v>0</v>
      </c>
      <c r="M20" s="72" t="s">
        <v>136</v>
      </c>
      <c r="N20" s="71">
        <f t="shared" si="1"/>
        <v>3287671.24</v>
      </c>
      <c r="O20" s="71">
        <f t="shared" si="1"/>
        <v>3287671.24</v>
      </c>
      <c r="P20" s="71">
        <f t="shared" si="2"/>
        <v>0</v>
      </c>
      <c r="Q20" s="71">
        <v>0</v>
      </c>
      <c r="R20" s="71">
        <v>0</v>
      </c>
      <c r="S20" s="71">
        <v>0</v>
      </c>
      <c r="T20" s="69" t="s">
        <v>158</v>
      </c>
    </row>
    <row r="21" spans="1:20" s="53" customFormat="1" ht="122.25" customHeight="1">
      <c r="A21" s="68" t="s">
        <v>160</v>
      </c>
      <c r="B21" s="69" t="s">
        <v>134</v>
      </c>
      <c r="C21" s="69" t="s">
        <v>161</v>
      </c>
      <c r="D21" s="69" t="s">
        <v>80</v>
      </c>
      <c r="E21" s="72">
        <v>42711</v>
      </c>
      <c r="F21" s="72">
        <v>43805</v>
      </c>
      <c r="G21" s="69" t="s">
        <v>81</v>
      </c>
      <c r="H21" s="70">
        <v>13.08</v>
      </c>
      <c r="I21" s="71">
        <v>195000000</v>
      </c>
      <c r="J21" s="71">
        <v>195000000</v>
      </c>
      <c r="K21" s="67">
        <f t="shared" si="0"/>
        <v>0</v>
      </c>
      <c r="L21" s="70">
        <v>0</v>
      </c>
      <c r="M21" s="72" t="s">
        <v>162</v>
      </c>
      <c r="N21" s="71">
        <f>1537347.94+340438.36</f>
        <v>1877786.2999999998</v>
      </c>
      <c r="O21" s="71">
        <f>1537347.94+340438.36</f>
        <v>1877786.2999999998</v>
      </c>
      <c r="P21" s="71">
        <f t="shared" si="2"/>
        <v>0</v>
      </c>
      <c r="Q21" s="71">
        <v>0</v>
      </c>
      <c r="R21" s="71">
        <v>0</v>
      </c>
      <c r="S21" s="71">
        <v>0</v>
      </c>
      <c r="T21" s="69" t="s">
        <v>137</v>
      </c>
    </row>
    <row r="22" spans="1:20" s="53" customFormat="1" ht="101.25" customHeight="1">
      <c r="A22" s="68" t="s">
        <v>164</v>
      </c>
      <c r="B22" s="69" t="s">
        <v>165</v>
      </c>
      <c r="C22" s="69" t="s">
        <v>166</v>
      </c>
      <c r="D22" s="69" t="s">
        <v>80</v>
      </c>
      <c r="E22" s="72">
        <v>42716</v>
      </c>
      <c r="F22" s="72">
        <v>43810</v>
      </c>
      <c r="G22" s="69" t="s">
        <v>81</v>
      </c>
      <c r="H22" s="70">
        <v>11.33</v>
      </c>
      <c r="I22" s="71">
        <v>87000000</v>
      </c>
      <c r="J22" s="71">
        <v>0</v>
      </c>
      <c r="K22" s="67">
        <f t="shared" si="0"/>
        <v>87000000</v>
      </c>
      <c r="L22" s="70">
        <v>0</v>
      </c>
      <c r="M22" s="72" t="s">
        <v>162</v>
      </c>
      <c r="N22" s="71">
        <f>2430517.81+810172.61</f>
        <v>3240690.42</v>
      </c>
      <c r="O22" s="71">
        <f>2430517.81+810172.61</f>
        <v>3240690.42</v>
      </c>
      <c r="P22" s="71">
        <f t="shared" si="2"/>
        <v>0</v>
      </c>
      <c r="Q22" s="71">
        <v>0</v>
      </c>
      <c r="R22" s="71">
        <v>0</v>
      </c>
      <c r="S22" s="71">
        <v>0</v>
      </c>
      <c r="T22" s="69" t="s">
        <v>163</v>
      </c>
    </row>
    <row r="23" spans="1:20" ht="31.5">
      <c r="A23" s="73" t="s">
        <v>82</v>
      </c>
      <c r="B23" s="74" t="s">
        <v>78</v>
      </c>
      <c r="C23" s="74" t="s">
        <v>78</v>
      </c>
      <c r="D23" s="74" t="s">
        <v>78</v>
      </c>
      <c r="E23" s="74" t="s">
        <v>78</v>
      </c>
      <c r="F23" s="74" t="s">
        <v>78</v>
      </c>
      <c r="G23" s="74" t="s">
        <v>78</v>
      </c>
      <c r="H23" s="74" t="s">
        <v>78</v>
      </c>
      <c r="I23" s="75">
        <f>SUM(I13:I22)</f>
        <v>1244000000</v>
      </c>
      <c r="J23" s="75">
        <f>SUM(J13:J22)</f>
        <v>757000000</v>
      </c>
      <c r="K23" s="75">
        <f>SUM(K13:K22)</f>
        <v>487000000</v>
      </c>
      <c r="L23" s="75">
        <f>SUM(L13:L22)</f>
        <v>0</v>
      </c>
      <c r="M23" s="75" t="s">
        <v>129</v>
      </c>
      <c r="N23" s="75">
        <f>SUM(N13:N22)</f>
        <v>24711132.630000003</v>
      </c>
      <c r="O23" s="75">
        <f>SUM(O13:O22)</f>
        <v>24711132.630000003</v>
      </c>
      <c r="P23" s="81">
        <f t="shared" si="2"/>
        <v>0</v>
      </c>
      <c r="Q23" s="75">
        <f>SUM(Q13:Q22)</f>
        <v>0</v>
      </c>
      <c r="R23" s="75">
        <f>SUM(R13:R22)</f>
        <v>0</v>
      </c>
      <c r="S23" s="75">
        <f>SUM(S13:S22)</f>
        <v>0</v>
      </c>
      <c r="T23" s="75" t="s">
        <v>129</v>
      </c>
    </row>
    <row r="24" spans="1:20" s="6" customFormat="1" ht="17.25" customHeight="1">
      <c r="A24" s="76" t="s">
        <v>77</v>
      </c>
      <c r="B24" s="77" t="s">
        <v>78</v>
      </c>
      <c r="C24" s="77" t="s">
        <v>78</v>
      </c>
      <c r="D24" s="77" t="s">
        <v>78</v>
      </c>
      <c r="E24" s="77" t="s">
        <v>78</v>
      </c>
      <c r="F24" s="77" t="s">
        <v>78</v>
      </c>
      <c r="G24" s="77" t="s">
        <v>78</v>
      </c>
      <c r="H24" s="77" t="s">
        <v>78</v>
      </c>
      <c r="I24" s="67">
        <f>I23</f>
        <v>1244000000</v>
      </c>
      <c r="J24" s="67">
        <f>J23</f>
        <v>757000000</v>
      </c>
      <c r="K24" s="67">
        <f>K23</f>
        <v>487000000</v>
      </c>
      <c r="L24" s="77">
        <f>L23</f>
        <v>0</v>
      </c>
      <c r="M24" s="77" t="s">
        <v>129</v>
      </c>
      <c r="N24" s="74">
        <f>N23</f>
        <v>24711132.630000003</v>
      </c>
      <c r="O24" s="74">
        <f>O23</f>
        <v>24711132.630000003</v>
      </c>
      <c r="P24" s="71">
        <f t="shared" si="2"/>
        <v>0</v>
      </c>
      <c r="Q24" s="77">
        <v>0</v>
      </c>
      <c r="R24" s="77">
        <v>0</v>
      </c>
      <c r="S24" s="77">
        <v>0</v>
      </c>
      <c r="T24" s="77" t="s">
        <v>78</v>
      </c>
    </row>
    <row r="25" spans="1:20" ht="12.75" customHeight="1" hidden="1">
      <c r="A25" s="78"/>
      <c r="B25" s="78"/>
      <c r="C25" s="78"/>
      <c r="D25" s="78"/>
      <c r="E25" s="78"/>
      <c r="F25" s="78"/>
      <c r="G25" s="78"/>
      <c r="H25" s="79"/>
      <c r="I25" s="79"/>
      <c r="J25" s="79"/>
      <c r="K25" s="79"/>
      <c r="L25" s="79"/>
      <c r="M25" s="78"/>
      <c r="N25" s="79"/>
      <c r="O25" s="79"/>
      <c r="P25" s="79"/>
      <c r="Q25" s="79"/>
      <c r="R25" s="79"/>
      <c r="S25" s="79"/>
      <c r="T25" s="78"/>
    </row>
    <row r="26" spans="1:20" ht="6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2.75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78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7"/>
      <c r="P28" s="80"/>
      <c r="Q28" s="80"/>
      <c r="R28" s="80"/>
      <c r="S28" s="80"/>
      <c r="T28" s="80"/>
    </row>
    <row r="29" spans="1:20" ht="18" customHeight="1">
      <c r="A29" s="98" t="s">
        <v>159</v>
      </c>
      <c r="B29" s="98"/>
      <c r="C29" s="98"/>
      <c r="D29" s="98"/>
      <c r="E29" s="98"/>
      <c r="F29" s="98"/>
      <c r="G29" s="98"/>
      <c r="H29" s="98"/>
      <c r="I29" s="98"/>
      <c r="J29" s="99"/>
      <c r="K29" s="16"/>
      <c r="L29" s="16"/>
      <c r="M29" s="16"/>
      <c r="N29" s="16"/>
      <c r="O29" s="16"/>
      <c r="P29" s="16"/>
      <c r="Q29" s="16"/>
      <c r="R29" s="16"/>
      <c r="S29" s="93" t="s">
        <v>133</v>
      </c>
      <c r="T29" s="93"/>
    </row>
    <row r="30" spans="1:20" ht="15.75" customHeight="1">
      <c r="A30" s="91" t="s">
        <v>149</v>
      </c>
      <c r="B30" s="91"/>
      <c r="C30" s="91"/>
      <c r="D30" s="91"/>
      <c r="E30" s="91"/>
      <c r="F30" s="91"/>
      <c r="G30" s="91"/>
      <c r="H30" s="91"/>
      <c r="I30" s="91"/>
      <c r="J30" s="97"/>
      <c r="K30" s="16"/>
      <c r="L30" s="16"/>
      <c r="M30" s="16"/>
      <c r="N30" s="16"/>
      <c r="O30" s="16"/>
      <c r="P30" s="16"/>
      <c r="Q30" s="16"/>
      <c r="R30" s="16"/>
      <c r="S30" s="93"/>
      <c r="T30" s="93"/>
    </row>
    <row r="31" spans="1:10" ht="221.25" customHeight="1">
      <c r="A31" s="91"/>
      <c r="B31" s="91"/>
      <c r="C31" s="91"/>
      <c r="D31" s="91"/>
      <c r="E31" s="91"/>
      <c r="F31" s="91"/>
      <c r="G31" s="91"/>
      <c r="H31" s="91"/>
      <c r="I31" s="91"/>
      <c r="J31" s="97"/>
    </row>
    <row r="32" ht="72.75" customHeight="1" hidden="1"/>
    <row r="33" ht="12.75" hidden="1"/>
    <row r="34" ht="93.75" customHeight="1" hidden="1"/>
    <row r="35" ht="12.75" hidden="1"/>
    <row r="36" ht="93.75" customHeight="1" hidden="1"/>
    <row r="37" ht="138.75" customHeight="1"/>
    <row r="38" ht="15.75">
      <c r="A38" s="31" t="s">
        <v>130</v>
      </c>
    </row>
    <row r="39" ht="15.75">
      <c r="A39" s="31" t="s">
        <v>131</v>
      </c>
    </row>
  </sheetData>
  <sheetProtection/>
  <mergeCells count="18"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44" workbookViewId="0" topLeftCell="A1">
      <selection activeCell="M13" sqref="M13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5" width="15.00390625" style="1" customWidth="1"/>
    <col min="6" max="6" width="16.57421875" style="1" customWidth="1"/>
    <col min="7" max="7" width="8.140625" style="1" customWidth="1"/>
    <col min="8" max="8" width="10.421875" style="1" customWidth="1"/>
    <col min="9" max="9" width="18.28125" style="1" customWidth="1"/>
    <col min="10" max="10" width="17.7109375" style="1" customWidth="1"/>
    <col min="11" max="11" width="18.5742187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95" t="s">
        <v>13</v>
      </c>
    </row>
    <row r="11" spans="1:20" s="5" customFormat="1" ht="47.25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3"/>
    </row>
    <row r="12" spans="1:20" s="44" customFormat="1" ht="114" customHeight="1">
      <c r="A12" s="86" t="s">
        <v>170</v>
      </c>
      <c r="B12" s="82" t="s">
        <v>167</v>
      </c>
      <c r="C12" s="82" t="s">
        <v>168</v>
      </c>
      <c r="D12" s="83" t="s">
        <v>129</v>
      </c>
      <c r="E12" s="84">
        <v>42775</v>
      </c>
      <c r="F12" s="84">
        <v>42824</v>
      </c>
      <c r="G12" s="83" t="s">
        <v>169</v>
      </c>
      <c r="H12" s="83">
        <v>0.1</v>
      </c>
      <c r="I12" s="85">
        <v>282913000</v>
      </c>
      <c r="J12" s="85">
        <v>282913000</v>
      </c>
      <c r="K12" s="83">
        <v>0</v>
      </c>
      <c r="L12" s="83">
        <v>0</v>
      </c>
      <c r="M12" s="84">
        <v>42824</v>
      </c>
      <c r="N12" s="85">
        <v>38755.21</v>
      </c>
      <c r="O12" s="85">
        <v>38755.21</v>
      </c>
      <c r="P12" s="83">
        <v>0</v>
      </c>
      <c r="Q12" s="83">
        <v>0</v>
      </c>
      <c r="R12" s="83">
        <v>0</v>
      </c>
      <c r="S12" s="83">
        <v>0</v>
      </c>
      <c r="T12" s="83" t="s">
        <v>129</v>
      </c>
    </row>
    <row r="13" spans="1:20" s="44" customFormat="1" ht="114" customHeight="1">
      <c r="A13" s="86" t="s">
        <v>173</v>
      </c>
      <c r="B13" s="82" t="s">
        <v>167</v>
      </c>
      <c r="C13" s="82" t="s">
        <v>168</v>
      </c>
      <c r="D13" s="83" t="s">
        <v>129</v>
      </c>
      <c r="E13" s="84">
        <v>42832</v>
      </c>
      <c r="F13" s="84">
        <v>42881</v>
      </c>
      <c r="G13" s="83" t="s">
        <v>169</v>
      </c>
      <c r="H13" s="83">
        <v>0.1</v>
      </c>
      <c r="I13" s="85">
        <v>294424000</v>
      </c>
      <c r="J13" s="85">
        <v>0</v>
      </c>
      <c r="K13" s="85">
        <f>I13-J13</f>
        <v>294424000</v>
      </c>
      <c r="L13" s="83">
        <v>0</v>
      </c>
      <c r="M13" s="84" t="s">
        <v>129</v>
      </c>
      <c r="N13" s="85">
        <v>0</v>
      </c>
      <c r="O13" s="85">
        <v>0</v>
      </c>
      <c r="P13" s="83">
        <v>0</v>
      </c>
      <c r="Q13" s="83">
        <v>0</v>
      </c>
      <c r="R13" s="83">
        <v>0</v>
      </c>
      <c r="S13" s="83">
        <v>0</v>
      </c>
      <c r="T13" s="83" t="s">
        <v>129</v>
      </c>
    </row>
    <row r="14" spans="1:20" s="7" customFormat="1" ht="48.75" customHeight="1">
      <c r="A14" s="65" t="s">
        <v>132</v>
      </c>
      <c r="B14" s="29" t="s">
        <v>129</v>
      </c>
      <c r="C14" s="29" t="s">
        <v>129</v>
      </c>
      <c r="D14" s="29" t="s">
        <v>129</v>
      </c>
      <c r="E14" s="29" t="s">
        <v>129</v>
      </c>
      <c r="F14" s="29" t="s">
        <v>129</v>
      </c>
      <c r="G14" s="29" t="s">
        <v>129</v>
      </c>
      <c r="H14" s="29" t="s">
        <v>129</v>
      </c>
      <c r="I14" s="64">
        <f>I12+I13</f>
        <v>577337000</v>
      </c>
      <c r="J14" s="64">
        <f>J12</f>
        <v>282913000</v>
      </c>
      <c r="K14" s="64">
        <f>K13+K12</f>
        <v>294424000</v>
      </c>
      <c r="L14" s="64">
        <v>0</v>
      </c>
      <c r="M14" s="64" t="s">
        <v>129</v>
      </c>
      <c r="N14" s="64">
        <f>N12</f>
        <v>38755.21</v>
      </c>
      <c r="O14" s="64">
        <f>O12</f>
        <v>38755.21</v>
      </c>
      <c r="P14" s="64">
        <v>0</v>
      </c>
      <c r="Q14" s="64">
        <v>0</v>
      </c>
      <c r="R14" s="64">
        <v>0</v>
      </c>
      <c r="S14" s="64">
        <v>0</v>
      </c>
      <c r="T14" s="64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2" t="s">
        <v>129</v>
      </c>
      <c r="I15" s="24">
        <f>I14</f>
        <v>577337000</v>
      </c>
      <c r="J15" s="24">
        <f>J14</f>
        <v>282913000</v>
      </c>
      <c r="K15" s="66">
        <f>K14</f>
        <v>294424000</v>
      </c>
      <c r="L15" s="24">
        <v>0</v>
      </c>
      <c r="M15" s="22" t="s">
        <v>129</v>
      </c>
      <c r="N15" s="24">
        <f>N14</f>
        <v>38755.21</v>
      </c>
      <c r="O15" s="24">
        <f>O14</f>
        <v>38755.21</v>
      </c>
      <c r="P15" s="24">
        <v>0</v>
      </c>
      <c r="Q15" s="24">
        <v>0</v>
      </c>
      <c r="R15" s="24">
        <v>0</v>
      </c>
      <c r="S15" s="24">
        <v>0</v>
      </c>
      <c r="T15" s="22" t="s">
        <v>129</v>
      </c>
    </row>
    <row r="16" spans="1:20" ht="12.75">
      <c r="A16" s="16"/>
      <c r="B16" s="16"/>
      <c r="C16" s="16"/>
      <c r="D16" s="16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8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100" t="s">
        <v>150</v>
      </c>
      <c r="B20" s="101"/>
      <c r="C20" s="101"/>
      <c r="D20" s="101"/>
      <c r="E20" s="101"/>
      <c r="F20" s="101"/>
      <c r="G20" s="101"/>
      <c r="H20" s="101"/>
      <c r="I20" s="101"/>
      <c r="J20" s="102"/>
      <c r="K20" s="16"/>
      <c r="L20" s="16"/>
      <c r="M20" s="16"/>
      <c r="N20" s="16"/>
      <c r="O20" s="16"/>
      <c r="P20" s="16"/>
      <c r="Q20" s="16"/>
      <c r="R20" s="16"/>
      <c r="S20" s="93" t="s">
        <v>133</v>
      </c>
      <c r="T20" s="93"/>
    </row>
    <row r="21" spans="1:20" ht="17.25" customHeight="1">
      <c r="A21" s="100" t="s">
        <v>151</v>
      </c>
      <c r="B21" s="101"/>
      <c r="C21" s="101"/>
      <c r="D21" s="101"/>
      <c r="E21" s="101"/>
      <c r="F21" s="101"/>
      <c r="G21" s="101"/>
      <c r="H21" s="101"/>
      <c r="I21" s="101"/>
      <c r="J21" s="102"/>
      <c r="K21" s="16"/>
      <c r="L21" s="16"/>
      <c r="M21" s="16"/>
      <c r="N21" s="16"/>
      <c r="O21" s="16"/>
      <c r="P21" s="16"/>
      <c r="Q21" s="16"/>
      <c r="R21" s="16"/>
      <c r="S21" s="93"/>
      <c r="T21" s="93"/>
    </row>
    <row r="22" spans="1:10" ht="147.7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2"/>
    </row>
    <row r="24" ht="12.75" hidden="1"/>
    <row r="25" ht="12.75" hidden="1"/>
    <row r="26" ht="12.75" hidden="1"/>
    <row r="27" ht="11.25" customHeight="1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1:2" ht="31.5" customHeight="1" hidden="1">
      <c r="A48" s="51"/>
      <c r="B48" s="31"/>
    </row>
    <row r="49" spans="1:2" ht="3" customHeight="1" hidden="1">
      <c r="A49"/>
      <c r="B49" s="31"/>
    </row>
    <row r="50" ht="12.75" hidden="1">
      <c r="A50" s="51"/>
    </row>
    <row r="51" ht="12.75" hidden="1"/>
    <row r="52" ht="3.75" customHeight="1" hidden="1"/>
    <row r="53" ht="12.75" hidden="1"/>
    <row r="54" ht="12.75" hidden="1"/>
    <row r="55" ht="8.2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6" customHeight="1" hidden="1"/>
    <row r="64" ht="11.25" customHeight="1" hidden="1"/>
    <row r="65" ht="12.75" hidden="1"/>
    <row r="66" ht="12.75" hidden="1"/>
    <row r="67" ht="12.75" hidden="1"/>
    <row r="68" ht="12.75" hidden="1"/>
    <row r="69" ht="12.75" hidden="1"/>
    <row r="70" ht="12.75" hidden="1"/>
    <row r="71" ht="71.25" customHeight="1"/>
    <row r="72" ht="101.25" customHeight="1"/>
    <row r="73" ht="36" customHeight="1"/>
    <row r="74" ht="12.75" hidden="1"/>
    <row r="75" ht="12.75" hidden="1"/>
    <row r="76" ht="115.5" customHeight="1"/>
    <row r="77" ht="8.25" customHeight="1" hidden="1"/>
    <row r="78" ht="5.25" customHeight="1"/>
    <row r="79" ht="12.75">
      <c r="A79" s="16" t="s">
        <v>130</v>
      </c>
    </row>
    <row r="80" ht="12.75">
      <c r="A80" s="16" t="s">
        <v>131</v>
      </c>
    </row>
  </sheetData>
  <sheetProtection/>
  <mergeCells count="19">
    <mergeCell ref="A22:J22"/>
    <mergeCell ref="A20:J20"/>
    <mergeCell ref="A7:T7"/>
    <mergeCell ref="A8:T8"/>
    <mergeCell ref="A10:A11"/>
    <mergeCell ref="B10:B11"/>
    <mergeCell ref="C10:C11"/>
    <mergeCell ref="D10:D11"/>
    <mergeCell ref="E10:E11"/>
    <mergeCell ref="S21:T21"/>
    <mergeCell ref="A21:J21"/>
    <mergeCell ref="S20:T20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92" t="s">
        <v>75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20.25">
      <c r="A8" s="92" t="s">
        <v>172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3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3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91" t="s">
        <v>159</v>
      </c>
      <c r="B20" s="91"/>
      <c r="C20" s="91"/>
      <c r="D20" s="91"/>
      <c r="E20" s="91"/>
      <c r="F20" s="91"/>
      <c r="G20" s="91"/>
      <c r="H20" s="97"/>
      <c r="I20" s="97"/>
      <c r="J20" s="16"/>
      <c r="K20" s="16"/>
      <c r="L20" s="16"/>
      <c r="M20" s="16"/>
      <c r="N20" s="16"/>
      <c r="O20" s="93" t="s">
        <v>133</v>
      </c>
      <c r="P20" s="93"/>
    </row>
    <row r="21" spans="1:16" ht="14.25" customHeight="1">
      <c r="A21" s="91" t="s">
        <v>149</v>
      </c>
      <c r="B21" s="91"/>
      <c r="C21" s="91"/>
      <c r="D21" s="91"/>
      <c r="E21" s="91"/>
      <c r="F21" s="91"/>
      <c r="G21" s="91"/>
      <c r="H21" s="97"/>
      <c r="I21" s="97"/>
      <c r="J21" s="16"/>
      <c r="K21" s="16"/>
      <c r="L21" s="16"/>
      <c r="M21" s="16"/>
      <c r="N21" s="16"/>
      <c r="O21" s="93"/>
      <c r="P21" s="93"/>
    </row>
    <row r="22" spans="1:9" ht="14.25" customHeight="1">
      <c r="A22" s="91"/>
      <c r="B22" s="91"/>
      <c r="C22" s="91"/>
      <c r="D22" s="91"/>
      <c r="E22" s="91"/>
      <c r="F22" s="91"/>
      <c r="G22" s="91"/>
      <c r="H22" s="97"/>
      <c r="I22" s="97"/>
    </row>
    <row r="23" ht="12.75" hidden="1"/>
    <row r="24" spans="1:2" ht="15.75" hidden="1">
      <c r="A24" s="51"/>
      <c r="B24" s="31"/>
    </row>
    <row r="25" spans="1:2" ht="24.75" customHeight="1">
      <c r="A25"/>
      <c r="B25" s="31"/>
    </row>
    <row r="26" ht="12.75">
      <c r="A26" s="51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G21" sqref="G21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92" t="s">
        <v>76</v>
      </c>
      <c r="C9" s="92"/>
      <c r="D9" s="92"/>
      <c r="E9" s="92"/>
      <c r="F9" s="92"/>
      <c r="G9" s="92"/>
      <c r="H9" s="92"/>
      <c r="I9" s="92"/>
    </row>
    <row r="10" spans="2:9" ht="20.25">
      <c r="B10" s="92" t="s">
        <v>172</v>
      </c>
      <c r="C10" s="92"/>
      <c r="D10" s="92"/>
      <c r="E10" s="92"/>
      <c r="F10" s="92"/>
      <c r="G10" s="92"/>
      <c r="H10" s="92"/>
      <c r="I10" s="92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2" t="s">
        <v>78</v>
      </c>
    </row>
    <row r="15" spans="2:9" ht="44.25" customHeight="1">
      <c r="B15" s="34" t="s">
        <v>87</v>
      </c>
      <c r="C15" s="56">
        <v>1818388980</v>
      </c>
      <c r="D15" s="89">
        <v>3533099310</v>
      </c>
      <c r="E15" s="56">
        <v>1318388980</v>
      </c>
      <c r="F15" s="56">
        <v>945506.3</v>
      </c>
      <c r="G15" s="56">
        <v>164710000</v>
      </c>
      <c r="H15" s="56">
        <v>0</v>
      </c>
      <c r="I15" s="88" t="s">
        <v>171</v>
      </c>
    </row>
    <row r="16" spans="2:9" ht="37.5">
      <c r="B16" s="19" t="s">
        <v>82</v>
      </c>
      <c r="C16" s="56">
        <f>C15</f>
        <v>1818388980</v>
      </c>
      <c r="D16" s="89">
        <f>D15</f>
        <v>3533099310</v>
      </c>
      <c r="E16" s="56">
        <f>E15</f>
        <v>1318388980</v>
      </c>
      <c r="F16" s="56">
        <v>945506.3</v>
      </c>
      <c r="G16" s="56">
        <f>G15</f>
        <v>164710000</v>
      </c>
      <c r="H16" s="60">
        <v>0</v>
      </c>
      <c r="I16" s="57" t="s">
        <v>78</v>
      </c>
    </row>
    <row r="17" spans="2:9" ht="18.75">
      <c r="B17" s="19" t="s">
        <v>77</v>
      </c>
      <c r="C17" s="61">
        <f>C15</f>
        <v>1818388980</v>
      </c>
      <c r="D17" s="90">
        <f>D16</f>
        <v>3533099310</v>
      </c>
      <c r="E17" s="61">
        <f>E15</f>
        <v>1318388980</v>
      </c>
      <c r="F17" s="61">
        <v>945506.3</v>
      </c>
      <c r="G17" s="61">
        <f>G15</f>
        <v>164710000</v>
      </c>
      <c r="H17" s="58">
        <v>0</v>
      </c>
      <c r="I17" s="58" t="s">
        <v>78</v>
      </c>
    </row>
    <row r="18" spans="2:9" ht="18.75">
      <c r="B18" s="35"/>
      <c r="C18" s="47"/>
      <c r="D18" s="47"/>
      <c r="E18" s="49"/>
      <c r="F18" s="50"/>
      <c r="G18" s="50"/>
      <c r="H18" s="50"/>
      <c r="I18" s="50"/>
    </row>
    <row r="19" spans="2:9" ht="18.75">
      <c r="B19" s="35"/>
      <c r="C19" s="46"/>
      <c r="D19" s="48"/>
      <c r="E19" s="45"/>
      <c r="F19" s="50"/>
      <c r="G19" s="36"/>
      <c r="H19" s="50"/>
      <c r="I19" s="50"/>
    </row>
    <row r="20" spans="2:9" ht="18.75">
      <c r="B20" s="35"/>
      <c r="C20" s="46"/>
      <c r="D20" s="45"/>
      <c r="E20" s="45"/>
      <c r="F20" s="35"/>
      <c r="G20" s="35"/>
      <c r="H20" s="35"/>
      <c r="I20" s="35"/>
    </row>
    <row r="21" spans="2:9" ht="16.5">
      <c r="B21" s="35"/>
      <c r="C21" s="45"/>
      <c r="D21" s="45"/>
      <c r="E21" s="45"/>
      <c r="F21" s="35"/>
      <c r="G21" s="35"/>
      <c r="H21" s="35"/>
      <c r="I21" s="35"/>
    </row>
    <row r="22" spans="2:9" ht="18.75">
      <c r="B22" s="104" t="s">
        <v>152</v>
      </c>
      <c r="C22" s="105"/>
      <c r="D22" s="105"/>
      <c r="E22" s="105"/>
      <c r="F22" s="105"/>
      <c r="G22" s="105"/>
      <c r="H22" s="35"/>
      <c r="I22" s="36" t="s">
        <v>133</v>
      </c>
    </row>
    <row r="23" spans="2:9" ht="18.75">
      <c r="B23" s="106" t="s">
        <v>151</v>
      </c>
      <c r="C23" s="97"/>
      <c r="D23" s="97"/>
      <c r="E23" s="97"/>
      <c r="F23" s="97"/>
      <c r="G23" s="97"/>
      <c r="H23" s="35"/>
      <c r="I23" s="36"/>
    </row>
    <row r="24" spans="2:7" ht="16.5" customHeight="1">
      <c r="B24" s="106"/>
      <c r="C24" s="106"/>
      <c r="D24" s="106"/>
      <c r="E24" s="106"/>
      <c r="F24" s="106"/>
      <c r="G24" s="106"/>
    </row>
    <row r="25" spans="2:7" ht="18.75">
      <c r="B25" s="63"/>
      <c r="C25" s="63"/>
      <c r="D25" s="63"/>
      <c r="E25" s="63"/>
      <c r="F25" s="63"/>
      <c r="G25" s="62"/>
    </row>
    <row r="26" spans="2:7" ht="18.75">
      <c r="B26" s="63"/>
      <c r="C26" s="63"/>
      <c r="D26" s="63"/>
      <c r="E26" s="63"/>
      <c r="F26" s="63"/>
      <c r="G26" s="62"/>
    </row>
    <row r="27" spans="2:7" ht="4.5" customHeight="1">
      <c r="B27" s="63"/>
      <c r="C27" s="63"/>
      <c r="D27" s="63"/>
      <c r="E27" s="63"/>
      <c r="F27" s="63"/>
      <c r="G27" s="62"/>
    </row>
    <row r="28" ht="16.5" hidden="1"/>
    <row r="29" ht="16.5" hidden="1"/>
    <row r="32" spans="2:3" ht="16.5">
      <c r="B32" s="51"/>
      <c r="C32" s="31"/>
    </row>
    <row r="33" spans="2:3" ht="5.25" customHeight="1" hidden="1">
      <c r="B33"/>
      <c r="C33" s="31"/>
    </row>
    <row r="34" ht="8.25" customHeight="1">
      <c r="B34" s="51"/>
    </row>
    <row r="37" ht="7.5" customHeight="1"/>
    <row r="39" ht="16.5">
      <c r="B39" s="59" t="s">
        <v>130</v>
      </c>
    </row>
    <row r="40" ht="16.5">
      <c r="B40" s="5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3" t="s">
        <v>47</v>
      </c>
      <c r="B7" s="113"/>
      <c r="C7" s="113"/>
      <c r="D7" s="113"/>
      <c r="E7" s="113"/>
      <c r="F7" s="113"/>
      <c r="G7" s="113"/>
    </row>
    <row r="8" spans="1:7" ht="20.25">
      <c r="A8" s="113" t="s">
        <v>70</v>
      </c>
      <c r="B8" s="113"/>
      <c r="C8" s="113"/>
      <c r="D8" s="113"/>
      <c r="E8" s="113"/>
      <c r="F8" s="113"/>
      <c r="G8" s="113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4" t="s">
        <v>53</v>
      </c>
      <c r="B12" s="115"/>
      <c r="C12" s="115"/>
      <c r="D12" s="115"/>
      <c r="E12" s="115"/>
      <c r="F12" s="115"/>
      <c r="G12" s="116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8" t="s">
        <v>93</v>
      </c>
      <c r="B39" s="109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10" t="s">
        <v>69</v>
      </c>
      <c r="B40" s="111"/>
      <c r="C40" s="111"/>
      <c r="D40" s="111"/>
      <c r="E40" s="111"/>
      <c r="F40" s="111"/>
      <c r="G40" s="112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8" t="s">
        <v>92</v>
      </c>
      <c r="B49" s="109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10" t="s">
        <v>64</v>
      </c>
      <c r="B51" s="111"/>
      <c r="C51" s="111"/>
      <c r="D51" s="111"/>
      <c r="E51" s="111"/>
      <c r="F51" s="111"/>
      <c r="G51" s="112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7" t="s">
        <v>71</v>
      </c>
      <c r="D56" s="107"/>
      <c r="E56" s="107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2017-05-22T12:46:53Z</dcterms:modified>
  <cp:category/>
  <cp:version/>
  <cp:contentType/>
  <cp:contentStatus/>
</cp:coreProperties>
</file>